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20115" windowHeight="7215"/>
  </bookViews>
  <sheets>
    <sheet name="Faisabilité" sheetId="1" r:id="rId1"/>
    <sheet name="Rentabilité" sheetId="2" r:id="rId2"/>
    <sheet name="Endettement" sheetId="3" r:id="rId3"/>
  </sheets>
  <calcPr calcId="145621"/>
</workbook>
</file>

<file path=xl/calcChain.xml><?xml version="1.0" encoding="utf-8"?>
<calcChain xmlns="http://schemas.openxmlformats.org/spreadsheetml/2006/main">
  <c r="C4" i="1" l="1"/>
  <c r="F3" i="3" l="1"/>
  <c r="I7" i="2" l="1"/>
  <c r="C7" i="2"/>
  <c r="F4" i="1" l="1"/>
  <c r="D7" i="1" l="1"/>
  <c r="F10" i="1" l="1"/>
  <c r="F7" i="1" l="1"/>
</calcChain>
</file>

<file path=xl/comments1.xml><?xml version="1.0" encoding="utf-8"?>
<comments xmlns="http://schemas.openxmlformats.org/spreadsheetml/2006/main">
  <authors>
    <author>Gary MICHELET</author>
  </authors>
  <commentList>
    <comment ref="C4" authorId="0">
      <text>
        <r>
          <rPr>
            <sz val="9"/>
            <color indexed="81"/>
            <rFont val="Tahoma"/>
            <family val="2"/>
          </rPr>
          <t xml:space="preserve">TAUX: exemple =1,6%/12 pour indiquer un taux à 1,60% annuel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Loyer a 70%: </t>
        </r>
        <r>
          <rPr>
            <sz val="9"/>
            <color indexed="81"/>
            <rFont val="Tahoma"/>
            <family val="2"/>
          </rPr>
          <t xml:space="preserve">correspond au loyer retenu par la banque qui retire 30% du loyer total charges comprises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Mensualité du crédit:
</t>
        </r>
        <r>
          <rPr>
            <sz val="9"/>
            <color indexed="81"/>
            <rFont val="Tahoma"/>
            <family val="2"/>
          </rPr>
          <t xml:space="preserve">reporter ici la mensualité du prêt affichée sur la ligne au-dessus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&lt;7= Vous pouvez réemprunter aupres de la banque
&gt;7= Vous devez vous desendetter avant de pouvoir réemprunter aupres de la banque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<sst xmlns="http://schemas.openxmlformats.org/spreadsheetml/2006/main" count="36" uniqueCount="34">
  <si>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Taux</t>
  </si>
  <si>
    <t>Durée (en mois)</t>
  </si>
  <si>
    <t>Mensualité</t>
  </si>
  <si>
    <t>Calcul du Cash flow restant</t>
  </si>
  <si>
    <t>Calcul de l'autofinancement pour les banques</t>
  </si>
  <si>
    <t>Autofinancement</t>
  </si>
  <si>
    <t>Charges copro</t>
  </si>
  <si>
    <t>Taxe fonciere</t>
  </si>
  <si>
    <t>Cash restant</t>
  </si>
  <si>
    <t>reporter mensualité du crédit</t>
  </si>
  <si>
    <t>Assurance du bien</t>
  </si>
  <si>
    <t>Montant du prêt</t>
  </si>
  <si>
    <t>Calculateur de prêt</t>
  </si>
  <si>
    <t>Loyer à 70%</t>
  </si>
  <si>
    <r>
      <t xml:space="preserve">Loyer mensuel       </t>
    </r>
    <r>
      <rPr>
        <sz val="11"/>
        <color theme="5" tint="-0.24994659260841701"/>
        <rFont val="Calibri"/>
        <family val="2"/>
        <scheme val="minor"/>
      </rPr>
      <t>(</t>
    </r>
    <r>
      <rPr>
        <sz val="9"/>
        <color theme="5" tint="-0.24994659260841701"/>
        <rFont val="Calibri"/>
        <family val="2"/>
        <scheme val="minor"/>
      </rPr>
      <t>Charges comprises)</t>
    </r>
  </si>
  <si>
    <t>*les banques prennent en compte 70% du loyer</t>
  </si>
  <si>
    <t>*renseigner les charges annuelles.Elles seront /12 automatiquement.</t>
  </si>
  <si>
    <t>20ans:240 - 22ans:264 - 25ans:300</t>
  </si>
  <si>
    <t>Tableau Etude de faisabilité pour un investissement immobilier</t>
  </si>
  <si>
    <t>PRIX DE VENTE</t>
  </si>
  <si>
    <t>FRAIS DE NOTAIRE</t>
  </si>
  <si>
    <t>TRAVAUX</t>
  </si>
  <si>
    <t>LOYER MENSUEL PERCU</t>
  </si>
  <si>
    <t>RENTABILITE BRUT</t>
  </si>
  <si>
    <t>TAXE FONCIERE</t>
  </si>
  <si>
    <t>CHARGES MENSUELLES</t>
  </si>
  <si>
    <t>RENTABILITE NET</t>
  </si>
  <si>
    <r>
      <rPr>
        <b/>
        <sz val="12"/>
        <color theme="1"/>
        <rFont val="Calibri"/>
        <family val="2"/>
        <scheme val="minor"/>
      </rPr>
      <t>Total des dettes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(Capitaux restants dus)</t>
    </r>
  </si>
  <si>
    <t>/</t>
  </si>
  <si>
    <t>Total des revenus annuels</t>
  </si>
  <si>
    <t>=</t>
  </si>
  <si>
    <t>doit être inferieur à 7</t>
  </si>
  <si>
    <t>Calcul de rentabilité d'un bien immobilier</t>
  </si>
  <si>
    <t>Calcul du Taux d'endettement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</si>
</sst>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#,##0\ &quot;€&quot;"/>
    <numFmt numFmtId="165" formatCode="#,##0\ _€;[Red]#,##0\ _€"/>
    <numFmt numFmtId="166" formatCode="0.00;[Red]0.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CA8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b/>
      <sz val="16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9"/>
      <color theme="5" tint="-0.2499465926084170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92013"/>
      <name val="Calibri"/>
      <family val="2"/>
      <scheme val="minor"/>
    </font>
    <font>
      <b/>
      <sz val="11"/>
      <color rgb="FF080CA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7E4FF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/>
    <xf numFmtId="0" fontId="0" fillId="6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5" xfId="0" applyFill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/>
    <xf numFmtId="0" fontId="18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0" fillId="8" borderId="0" xfId="0" applyFill="1"/>
    <xf numFmtId="0" fontId="18" fillId="8" borderId="0" xfId="0" applyFont="1" applyFill="1"/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4DE86"/>
      <color rgb="FFE77619"/>
      <color rgb="FF992013"/>
      <color rgb="FFC35D09"/>
      <color rgb="FF7DDDFF"/>
      <color rgb="FF97E4FF"/>
      <color rgb="FF080C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10" sqref="I10"/>
    </sheetView>
  </sheetViews>
  <sheetFormatPr baseColWidth="10" defaultRowHeight="15" x14ac:dyDescent="0.25"/>
  <cols>
    <col min="1" max="1" width="8" customWidth="1"/>
    <col min="2" max="2" width="43.42578125" customWidth="1"/>
    <col min="3" max="3" width="22.28515625" customWidth="1"/>
    <col min="4" max="4" width="19.28515625" customWidth="1"/>
    <col min="5" max="5" width="23.42578125" customWidth="1"/>
    <col min="6" max="6" width="24" customWidth="1"/>
    <col min="7" max="7" width="12" customWidth="1"/>
  </cols>
  <sheetData>
    <row r="1" spans="1:7" ht="45" customHeight="1" thickBot="1" x14ac:dyDescent="0.3">
      <c r="A1" s="8"/>
      <c r="B1" s="8"/>
      <c r="C1" s="9" t="s">
        <v>18</v>
      </c>
      <c r="D1" s="8"/>
      <c r="E1" s="8"/>
      <c r="F1" s="8"/>
      <c r="G1" s="8"/>
    </row>
    <row r="2" spans="1:7" ht="9" hidden="1" customHeight="1" thickBot="1" x14ac:dyDescent="0.3">
      <c r="A2" s="8"/>
    </row>
    <row r="3" spans="1:7" ht="54" customHeight="1" thickTop="1" thickBot="1" x14ac:dyDescent="0.3">
      <c r="A3" s="8"/>
      <c r="B3" s="11" t="s">
        <v>12</v>
      </c>
      <c r="C3" s="12" t="s">
        <v>0</v>
      </c>
      <c r="D3" s="13" t="s">
        <v>1</v>
      </c>
      <c r="E3" s="13" t="s">
        <v>11</v>
      </c>
      <c r="F3" s="14" t="s">
        <v>2</v>
      </c>
      <c r="G3" s="8"/>
    </row>
    <row r="4" spans="1:7" ht="26.25" customHeight="1" thickTop="1" thickBot="1" x14ac:dyDescent="0.3">
      <c r="A4" s="8"/>
      <c r="B4" s="10" t="s">
        <v>17</v>
      </c>
      <c r="C4" s="22">
        <f>2%/12</f>
        <v>1.6666666666666668E-3</v>
      </c>
      <c r="D4" s="23">
        <v>240</v>
      </c>
      <c r="E4" s="23">
        <v>70000</v>
      </c>
      <c r="F4" s="19">
        <f>PMT(C4,D4,E4)</f>
        <v>-354.11833453158198</v>
      </c>
      <c r="G4" s="8"/>
    </row>
    <row r="5" spans="1:7" ht="8.25" customHeight="1" thickTop="1" thickBot="1" x14ac:dyDescent="0.3">
      <c r="A5" s="8"/>
      <c r="B5" s="1"/>
      <c r="C5" s="2"/>
      <c r="D5" s="3"/>
      <c r="E5" s="3"/>
      <c r="F5" s="4"/>
      <c r="G5" s="8"/>
    </row>
    <row r="6" spans="1:7" ht="51" customHeight="1" thickTop="1" thickBot="1" x14ac:dyDescent="0.3">
      <c r="A6" s="8"/>
      <c r="B6" s="15" t="s">
        <v>4</v>
      </c>
      <c r="C6" s="16" t="s">
        <v>14</v>
      </c>
      <c r="D6" s="16" t="s">
        <v>13</v>
      </c>
      <c r="E6" s="16" t="s">
        <v>9</v>
      </c>
      <c r="F6" s="14" t="s">
        <v>5</v>
      </c>
      <c r="G6" s="8"/>
    </row>
    <row r="7" spans="1:7" ht="24.75" customHeight="1" thickTop="1" thickBot="1" x14ac:dyDescent="0.3">
      <c r="A7" s="8"/>
      <c r="B7" s="10" t="s">
        <v>15</v>
      </c>
      <c r="C7" s="25">
        <v>580</v>
      </c>
      <c r="D7" s="26">
        <f>C7*0.7</f>
        <v>406</v>
      </c>
      <c r="E7" s="20">
        <v>354</v>
      </c>
      <c r="F7" s="23" t="str">
        <f>IF(E7&lt;D7,"oui","non")</f>
        <v>oui</v>
      </c>
      <c r="G7" s="8"/>
    </row>
    <row r="8" spans="1:7" ht="6.75" customHeight="1" thickTop="1" thickBot="1" x14ac:dyDescent="0.3">
      <c r="A8" s="8"/>
      <c r="B8" s="5"/>
      <c r="C8" s="6"/>
      <c r="D8" s="7"/>
      <c r="E8" s="7"/>
      <c r="F8" s="7"/>
      <c r="G8" s="8"/>
    </row>
    <row r="9" spans="1:7" ht="41.25" customHeight="1" thickTop="1" thickBot="1" x14ac:dyDescent="0.3">
      <c r="A9" s="8"/>
      <c r="B9" s="11" t="s">
        <v>3</v>
      </c>
      <c r="C9" s="16" t="s">
        <v>10</v>
      </c>
      <c r="D9" s="16" t="s">
        <v>6</v>
      </c>
      <c r="E9" s="16" t="s">
        <v>7</v>
      </c>
      <c r="F9" s="17" t="s">
        <v>8</v>
      </c>
      <c r="G9" s="8"/>
    </row>
    <row r="10" spans="1:7" ht="27.75" customHeight="1" thickTop="1" thickBot="1" x14ac:dyDescent="0.3">
      <c r="A10" s="8"/>
      <c r="B10" s="21" t="s">
        <v>16</v>
      </c>
      <c r="C10" s="24">
        <v>6</v>
      </c>
      <c r="D10" s="23">
        <v>800</v>
      </c>
      <c r="E10" s="23">
        <v>300</v>
      </c>
      <c r="F10" s="18">
        <f>C7-E7-C10/12-D10/12-E10/12</f>
        <v>133.83333333333331</v>
      </c>
      <c r="G10" s="8"/>
    </row>
    <row r="11" spans="1:7" ht="84.75" customHeight="1" thickTop="1" x14ac:dyDescent="0.25">
      <c r="A11" s="8"/>
      <c r="B11" s="8"/>
      <c r="C11" s="8"/>
      <c r="D11" s="8"/>
      <c r="E11" s="8"/>
      <c r="F11" s="8"/>
      <c r="G11" s="8"/>
    </row>
  </sheetData>
  <conditionalFormatting sqref="C10">
    <cfRule type="containsText" dxfId="3" priority="3" operator="containsText" text="oui">
      <formula>NOT(ISERROR(SEARCH("oui",C10)))</formula>
    </cfRule>
    <cfRule type="containsText" dxfId="2" priority="4" operator="containsText" text="non">
      <formula>NOT(ISERROR(SEARCH("non",C10)))</formula>
    </cfRule>
  </conditionalFormatting>
  <conditionalFormatting sqref="F7">
    <cfRule type="cellIs" dxfId="1" priority="2" operator="equal">
      <formula>"non"</formula>
    </cfRule>
    <cfRule type="cellIs" dxfId="0" priority="1" operator="equal">
      <formula>"oui"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N9" sqref="N9"/>
    </sheetView>
  </sheetViews>
  <sheetFormatPr baseColWidth="10" defaultRowHeight="15" x14ac:dyDescent="0.25"/>
  <cols>
    <col min="1" max="1" width="16.42578125" customWidth="1"/>
    <col min="2" max="2" width="3.140625" customWidth="1"/>
    <col min="3" max="3" width="17.85546875" customWidth="1"/>
    <col min="4" max="4" width="1.28515625" customWidth="1"/>
    <col min="5" max="5" width="17" customWidth="1"/>
    <col min="6" max="6" width="1.28515625" customWidth="1"/>
    <col min="7" max="7" width="20.85546875" customWidth="1"/>
    <col min="8" max="8" width="1" customWidth="1"/>
    <col min="9" max="9" width="27.28515625" customWidth="1"/>
    <col min="10" max="10" width="2.85546875" customWidth="1"/>
  </cols>
  <sheetData>
    <row r="1" spans="1:11" ht="43.5" customHeight="1" thickBot="1" x14ac:dyDescent="0.3">
      <c r="A1" s="47"/>
      <c r="B1" s="47"/>
      <c r="C1" s="52" t="s">
        <v>32</v>
      </c>
      <c r="D1" s="53"/>
      <c r="E1" s="53"/>
      <c r="F1" s="53"/>
      <c r="G1" s="53"/>
      <c r="H1" s="53"/>
      <c r="I1" s="53"/>
      <c r="J1" s="47"/>
      <c r="K1" s="47"/>
    </row>
    <row r="2" spans="1:11" ht="14.25" customHeight="1" thickTop="1" thickBot="1" x14ac:dyDescent="0.3">
      <c r="A2" s="47"/>
      <c r="B2" s="27"/>
      <c r="C2" s="28"/>
      <c r="D2" s="28"/>
      <c r="E2" s="28"/>
      <c r="F2" s="28"/>
      <c r="G2" s="28"/>
      <c r="H2" s="28"/>
      <c r="I2" s="28"/>
      <c r="J2" s="29"/>
      <c r="K2" s="47"/>
    </row>
    <row r="3" spans="1:11" ht="27.75" customHeight="1" thickTop="1" thickBot="1" x14ac:dyDescent="0.3">
      <c r="A3" s="47"/>
      <c r="B3" s="30"/>
      <c r="C3" s="49" t="s">
        <v>19</v>
      </c>
      <c r="D3" s="31"/>
      <c r="E3" s="49" t="s">
        <v>20</v>
      </c>
      <c r="F3" s="31"/>
      <c r="G3" s="49" t="s">
        <v>21</v>
      </c>
      <c r="H3" s="31"/>
      <c r="I3" s="49" t="s">
        <v>22</v>
      </c>
      <c r="J3" s="32"/>
      <c r="K3" s="47"/>
    </row>
    <row r="4" spans="1:11" ht="28.5" customHeight="1" thickTop="1" thickBot="1" x14ac:dyDescent="0.3">
      <c r="A4" s="47"/>
      <c r="B4" s="30"/>
      <c r="C4" s="33">
        <v>110000</v>
      </c>
      <c r="D4" s="34"/>
      <c r="E4" s="33">
        <v>10000</v>
      </c>
      <c r="F4" s="34"/>
      <c r="G4" s="33">
        <v>20000</v>
      </c>
      <c r="H4" s="34"/>
      <c r="I4" s="33">
        <v>1000</v>
      </c>
      <c r="J4" s="32"/>
      <c r="K4" s="47"/>
    </row>
    <row r="5" spans="1:11" ht="16.5" thickTop="1" thickBot="1" x14ac:dyDescent="0.3">
      <c r="A5" s="47"/>
      <c r="B5" s="35"/>
      <c r="C5" s="28"/>
      <c r="D5" s="28"/>
      <c r="E5" s="28"/>
      <c r="F5" s="28"/>
      <c r="G5" s="28"/>
      <c r="H5" s="36"/>
      <c r="I5" s="28"/>
      <c r="J5" s="37"/>
      <c r="K5" s="47"/>
    </row>
    <row r="6" spans="1:11" ht="28.5" customHeight="1" thickTop="1" thickBot="1" x14ac:dyDescent="0.3">
      <c r="A6" s="47"/>
      <c r="B6" s="30"/>
      <c r="C6" s="38" t="s">
        <v>23</v>
      </c>
      <c r="D6" s="31"/>
      <c r="E6" s="49" t="s">
        <v>24</v>
      </c>
      <c r="F6" s="31"/>
      <c r="G6" s="49" t="s">
        <v>25</v>
      </c>
      <c r="H6" s="31"/>
      <c r="I6" s="39" t="s">
        <v>26</v>
      </c>
      <c r="J6" s="32"/>
      <c r="K6" s="47"/>
    </row>
    <row r="7" spans="1:11" ht="32.25" customHeight="1" thickTop="1" thickBot="1" x14ac:dyDescent="0.3">
      <c r="A7" s="47"/>
      <c r="B7" s="30"/>
      <c r="C7" s="40">
        <f>SUM(I4*12/(C4+E4+G4))</f>
        <v>8.5714285714285715E-2</v>
      </c>
      <c r="D7" s="34"/>
      <c r="E7" s="33">
        <v>300</v>
      </c>
      <c r="F7" s="34"/>
      <c r="G7" s="33">
        <v>70</v>
      </c>
      <c r="H7" s="34"/>
      <c r="I7" s="41">
        <f>SUM(I4*12-E7-(G7*12))/(C4+E4+G4)</f>
        <v>7.7571428571428569E-2</v>
      </c>
      <c r="J7" s="32"/>
      <c r="K7" s="47"/>
    </row>
    <row r="8" spans="1:11" ht="14.25" customHeight="1" thickTop="1" thickBot="1" x14ac:dyDescent="0.3">
      <c r="A8" s="47"/>
      <c r="B8" s="42"/>
      <c r="C8" s="28"/>
      <c r="D8" s="28"/>
      <c r="E8" s="28"/>
      <c r="F8" s="28"/>
      <c r="G8" s="28"/>
      <c r="H8" s="28"/>
      <c r="I8" s="28"/>
      <c r="J8" s="43"/>
      <c r="K8" s="47"/>
    </row>
    <row r="9" spans="1:11" ht="78" customHeight="1" thickTop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</sheetData>
  <mergeCells count="1">
    <mergeCell ref="C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"/>
  <sheetViews>
    <sheetView workbookViewId="0">
      <selection activeCell="E9" sqref="E9"/>
    </sheetView>
  </sheetViews>
  <sheetFormatPr baseColWidth="10" defaultRowHeight="15" x14ac:dyDescent="0.25"/>
  <cols>
    <col min="2" max="2" width="32.28515625" customWidth="1"/>
    <col min="3" max="3" width="7.85546875" customWidth="1"/>
    <col min="4" max="4" width="30.85546875" customWidth="1"/>
    <col min="5" max="5" width="6.7109375" customWidth="1"/>
    <col min="6" max="6" width="36.28515625" customWidth="1"/>
  </cols>
  <sheetData>
    <row r="1" spans="1:7" ht="33.75" customHeight="1" thickBot="1" x14ac:dyDescent="0.3">
      <c r="A1" s="47"/>
      <c r="B1" s="52" t="s">
        <v>33</v>
      </c>
      <c r="C1" s="53"/>
      <c r="D1" s="53"/>
      <c r="E1" s="53"/>
      <c r="F1" s="53"/>
      <c r="G1" s="47"/>
    </row>
    <row r="2" spans="1:7" ht="49.5" customHeight="1" thickTop="1" thickBot="1" x14ac:dyDescent="0.3">
      <c r="A2" s="47"/>
      <c r="B2" s="50" t="s">
        <v>27</v>
      </c>
      <c r="C2" s="44" t="s">
        <v>28</v>
      </c>
      <c r="D2" s="51" t="s">
        <v>29</v>
      </c>
      <c r="E2" s="44" t="s">
        <v>30</v>
      </c>
      <c r="F2" s="51" t="s">
        <v>31</v>
      </c>
      <c r="G2" s="47"/>
    </row>
    <row r="3" spans="1:7" ht="38.25" customHeight="1" thickTop="1" thickBot="1" x14ac:dyDescent="0.3">
      <c r="A3" s="47"/>
      <c r="B3" s="45">
        <v>160000</v>
      </c>
      <c r="C3" s="23" t="s">
        <v>28</v>
      </c>
      <c r="D3" s="45">
        <v>36500</v>
      </c>
      <c r="E3" s="23" t="s">
        <v>30</v>
      </c>
      <c r="F3" s="46">
        <f>SUM(B3/D3)</f>
        <v>4.3835616438356162</v>
      </c>
      <c r="G3" s="47"/>
    </row>
    <row r="4" spans="1:7" ht="33.75" customHeight="1" thickTop="1" x14ac:dyDescent="0.25">
      <c r="A4" s="47"/>
      <c r="B4" s="47"/>
      <c r="C4" s="47"/>
      <c r="D4" s="47"/>
      <c r="E4" s="47"/>
      <c r="F4" s="47"/>
      <c r="G4" s="47"/>
    </row>
  </sheetData>
  <mergeCells count="1">
    <mergeCell ref="B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Faisabilité</vt:lpstr>
      <vt:lpstr>Rentabilité</vt:lpstr>
      <vt:lpstr>Endettement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MICHELET</dc:creator>
  <cp:lastModifiedBy>Gary MICHELET</cp:lastModifiedBy>
  <dcterms:created xsi:type="dcterms:W3CDTF">2017-09-06T12:24:50Z</dcterms:created>
  <dcterms:modified xsi:type="dcterms:W3CDTF">2018-12-11T12:57:55Z</dcterms:modified>
</cp:coreProperties>
</file>